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2120" windowHeight="8460" tabRatio="227" activeTab="0"/>
  </bookViews>
  <sheets>
    <sheet name="опубликовать" sheetId="1" r:id="rId1"/>
  </sheets>
  <definedNames>
    <definedName name="_xlnm.Print_Titles" localSheetId="0">'опубликовать'!$7:$10</definedName>
    <definedName name="_xlnm.Print_Area" localSheetId="0">'опубликовать'!$A$1:$F$83</definedName>
  </definedNames>
  <calcPr fullCalcOnLoad="1"/>
</workbook>
</file>

<file path=xl/sharedStrings.xml><?xml version="1.0" encoding="utf-8"?>
<sst xmlns="http://schemas.openxmlformats.org/spreadsheetml/2006/main" count="172" uniqueCount="154">
  <si>
    <t xml:space="preserve">     Наименование разделов (подразделов) расходов</t>
  </si>
  <si>
    <t>Раздел (подраздел) БК</t>
  </si>
  <si>
    <t>0100</t>
  </si>
  <si>
    <t>0103</t>
  </si>
  <si>
    <t>0104</t>
  </si>
  <si>
    <t>0300</t>
  </si>
  <si>
    <t>1</t>
  </si>
  <si>
    <t>1.2</t>
  </si>
  <si>
    <t>1.3</t>
  </si>
  <si>
    <t>2</t>
  </si>
  <si>
    <t>3</t>
  </si>
  <si>
    <t>0700</t>
  </si>
  <si>
    <t>0701</t>
  </si>
  <si>
    <t>0702</t>
  </si>
  <si>
    <t>0801</t>
  </si>
  <si>
    <t>0901</t>
  </si>
  <si>
    <t>0800</t>
  </si>
  <si>
    <t>4</t>
  </si>
  <si>
    <t>5</t>
  </si>
  <si>
    <t>0900</t>
  </si>
  <si>
    <t>Учреждения по внешкольной работе с детьми</t>
  </si>
  <si>
    <t>Общегосударственные вопросы, всего, в том числе</t>
  </si>
  <si>
    <t>Национальная безопасность и правоохранительная деятельность, всего, в том числе</t>
  </si>
  <si>
    <t>Образование, всего, в том числе</t>
  </si>
  <si>
    <t>1.4</t>
  </si>
  <si>
    <t>6</t>
  </si>
  <si>
    <t>0400</t>
  </si>
  <si>
    <t>Национальная экономика</t>
  </si>
  <si>
    <t>0200</t>
  </si>
  <si>
    <t>Национальная оборона</t>
  </si>
  <si>
    <t>0500</t>
  </si>
  <si>
    <t>Жилищно коммунальное хозяйство</t>
  </si>
  <si>
    <t>0600</t>
  </si>
  <si>
    <t>Охрана окружающей среды</t>
  </si>
  <si>
    <t>7.2.2</t>
  </si>
  <si>
    <t>9.1</t>
  </si>
  <si>
    <t>9.2</t>
  </si>
  <si>
    <t>0904</t>
  </si>
  <si>
    <t>10.2</t>
  </si>
  <si>
    <t>1006</t>
  </si>
  <si>
    <t>Другие вопросы в области социальной политики</t>
  </si>
  <si>
    <t>Всего:</t>
  </si>
  <si>
    <t>1.5</t>
  </si>
  <si>
    <t>0106</t>
  </si>
  <si>
    <t>Культура, кинематография и средства массовой информации</t>
  </si>
  <si>
    <t>0902</t>
  </si>
  <si>
    <t>9.3</t>
  </si>
  <si>
    <t>Вилючинского городского округа ЗАТО Вилючинск Камчатского края</t>
  </si>
  <si>
    <t>4.1</t>
  </si>
  <si>
    <t>0401</t>
  </si>
  <si>
    <t>Реализация дополнительных мероприятий, направленных на снижение напряженности на рынке труда субъекта Российской Федерации</t>
  </si>
  <si>
    <t>Исполнено за отчетный период</t>
  </si>
  <si>
    <t>Администрация Вилючинского городского округа ЗАТО .Вилючинска Камчатского края</t>
  </si>
  <si>
    <t>Дума Вилючинского городского округа</t>
  </si>
  <si>
    <t xml:space="preserve">Контрольно-счетная палата </t>
  </si>
  <si>
    <t>МУ "Центр материально-технического обеспечения"</t>
  </si>
  <si>
    <t>Централизованная бухгалтерия отдела образования Вилючинского городского округа</t>
  </si>
  <si>
    <t>МУ "Информационно-методический центр"</t>
  </si>
  <si>
    <t>Централизованная бухгалтерия отдела культуры администрации Вилючинского городского округа</t>
  </si>
  <si>
    <t xml:space="preserve">МУ "Комплексный центр социального обслуживания населения" </t>
  </si>
  <si>
    <t>МУ "Социальный приют для детей"</t>
  </si>
  <si>
    <t>МДОУ "Детский сад №1"</t>
  </si>
  <si>
    <t>МДОУ "Детский сад №3"</t>
  </si>
  <si>
    <t>МДОУ "Детский сад №4"</t>
  </si>
  <si>
    <t>МДОУ "Детский сад №6"</t>
  </si>
  <si>
    <t>МОУ "Средняя общеобразовательная школа №1"</t>
  </si>
  <si>
    <t>МОУ "Средняя общеобразовательная школа №2"</t>
  </si>
  <si>
    <t>МОУ "Средняя общеобразовательная школа №3"</t>
  </si>
  <si>
    <t>МОУ "Средняя общеобразовательная школа №9"</t>
  </si>
  <si>
    <t>МОУ ДОД "Детская художественная школа"</t>
  </si>
  <si>
    <t>МОУ ДОД "Детская музыкальная школа №1"</t>
  </si>
  <si>
    <t>МОУ ДОД "Детская музыкальная школа №2"</t>
  </si>
  <si>
    <t>МОУ ДОД "Детско-юношеская спортивная школа №1"</t>
  </si>
  <si>
    <t>МОУ ДОД "Детско-юношеская спортивная школа №2"</t>
  </si>
  <si>
    <t>МОУ ДОД "Центр развития творчества детей и юношества"</t>
  </si>
  <si>
    <t>МОУ ДОД "Дом детского творчества"</t>
  </si>
  <si>
    <t>МОУ ДОД "Школа компьютерных информационных технологий"</t>
  </si>
  <si>
    <t>МУК «Центр культуры и досуга»</t>
  </si>
  <si>
    <t>МУК «Краеведческий музей»</t>
  </si>
  <si>
    <t>МУК «Централизованная библиотечная система»</t>
  </si>
  <si>
    <t>ММУ "Центральная городская больница"</t>
  </si>
  <si>
    <t xml:space="preserve">Здравоохранение, физическая культура и спорт </t>
  </si>
  <si>
    <t>Стационарная медицинская помощь (ММУ "Центральная городская больница")</t>
  </si>
  <si>
    <t>Амбулаторная-поликлиническая помощь (ММУ "Центральная городская больница")</t>
  </si>
  <si>
    <t>Скорая медицинская помощь (ММУ "Центральная городская больница")</t>
  </si>
  <si>
    <t>Функционирование законодательных (представительных) органов государственной власти  представительных органов муниципальных образований (Дума Вилючинского городского округа)</t>
  </si>
  <si>
    <t>0901   0902   0904</t>
  </si>
  <si>
    <t>Стационарная медицинская помощь, амбулаторная-поликлиническая помощь за счет средств бюджета субъекта РФ (ОМС)</t>
  </si>
  <si>
    <t>0804</t>
  </si>
  <si>
    <t>0113</t>
  </si>
  <si>
    <t>Стационарная медицинская помощь, амбулаторная-поликлиническая помощь, скорая медицинская помощь (МБМУ "Центральная городская больница"), в том числе:</t>
  </si>
  <si>
    <t>Культура (МБУК «Краеведческий музей», МБУК «Централизованная библиотечная система», МБУК «Дом культуры»)</t>
  </si>
  <si>
    <t>Другие вопросы в области культуры, кинематографии и средств массовой информации (Централизованная бухгалтерия отдела культуры, молодежной политики и спорта администрации Вилючинского городского округа)</t>
  </si>
  <si>
    <t>Обеспечение деятельности финансовых, налоговых и таможенных органов и  органов финансового (финансового-бюджетного) надзора (Контрольно-счетная палата Вилючинского городского округа )</t>
  </si>
  <si>
    <t>2.1</t>
  </si>
  <si>
    <t>3.1</t>
  </si>
  <si>
    <t>4.1.1.</t>
  </si>
  <si>
    <t>5.1</t>
  </si>
  <si>
    <t>Отдел ЗАГС администрации ВГО</t>
  </si>
  <si>
    <t>МБУ "Городской архив"</t>
  </si>
  <si>
    <t>4.2</t>
  </si>
  <si>
    <t>Жилищно-коммунальное хозяйство</t>
  </si>
  <si>
    <t>0505</t>
  </si>
  <si>
    <t>5.2</t>
  </si>
  <si>
    <t xml:space="preserve"> служащих  органов местного самоуправления и работников муниципальных учреждений </t>
  </si>
  <si>
    <t>Дошкольное образование                                                     (МБДОУ "Детский сад №1", МБДОУ "Детский сад №3",  МБДОУ "Детский сад №4", МБДОУ "Детский сад №5",  МБДОУ "Детский сад №6", МБДОУ "Детский сад №7", МБДОУ "Детский сад №8", МБДОУ "Детский сад №9")</t>
  </si>
  <si>
    <t xml:space="preserve">Учреждения по внешкольной работе с детьми отдела культуры администрации Вилючинского городского округа (МБУ ДОСК "Детская художественная школа", МБУ ДОСК "Детская музыкальная школа №1", МБУ ДОСК "Детская музыкальная школа №2") </t>
  </si>
  <si>
    <t>Начисления на оплату труда, тыс. руб.</t>
  </si>
  <si>
    <t>Другие вопросы в области жилищно-коммунального хозяйства (МКУ "Благоустройство Вилючинска")</t>
  </si>
  <si>
    <t>4.4</t>
  </si>
  <si>
    <t>4.3.</t>
  </si>
  <si>
    <t>0703</t>
  </si>
  <si>
    <t>4.3.1</t>
  </si>
  <si>
    <t>4.3.2</t>
  </si>
  <si>
    <t>Общее образование                            
(МБОУ "Средняя школа №1", МБОУ "Средняя школа №2", МБОУ "Средняя школа №3", МБОУ "Средняя школа №9")</t>
  </si>
  <si>
    <t>0304</t>
  </si>
  <si>
    <t>2.2</t>
  </si>
  <si>
    <t>0309</t>
  </si>
  <si>
    <t>МКУ "Учреждение защиты от чрезвычайных ситуаций"</t>
  </si>
  <si>
    <t>3.2</t>
  </si>
  <si>
    <t>0503</t>
  </si>
  <si>
    <t>4.3.3</t>
  </si>
  <si>
    <t>0707</t>
  </si>
  <si>
    <t>Молодежная политика и оздоровление детей</t>
  </si>
  <si>
    <t>Функционирование Правительства РФ, высших исполнительных органов государственной власти субъектов РФ, местных администраций (Администрация Вилючинского городского округа ЗАТО Вилючинска Камчатского края)</t>
  </si>
  <si>
    <t>1101</t>
  </si>
  <si>
    <t>Учреждения по внешкольной работе с детьми отдела образования администрации Вилючинского городского округа (МБУ ДО "Центр развития творчества детей и юношества", МБУ ДО "Дом детского творчества")</t>
  </si>
  <si>
    <t>1102</t>
  </si>
  <si>
    <t>1100</t>
  </si>
  <si>
    <t xml:space="preserve">   Физическая культура и спорт</t>
  </si>
  <si>
    <t>Физическая культура (МБУ "Спортивная школа №2")</t>
  </si>
  <si>
    <t xml:space="preserve"> Массовый спорт (МБУ "Центр физической культуры и спорта")</t>
  </si>
  <si>
    <t xml:space="preserve">Численность, размер оплаты труда и начислений на выплаты по оплате труда  муниципальных 
</t>
  </si>
  <si>
    <t>1.5.1</t>
  </si>
  <si>
    <t>1.5.2</t>
  </si>
  <si>
    <t>1.5.3</t>
  </si>
  <si>
    <t>1.5.4</t>
  </si>
  <si>
    <t xml:space="preserve">Другие общегосударственные вопросы </t>
  </si>
  <si>
    <t>Другие общегосударственные вопросы (МКУ "Информационно-методический центр", МКУ "Централизованная бухгалтерия учреждений образования Вилючинского городского округа")</t>
  </si>
  <si>
    <t>Расходы на оплату труда и начисления на выплаты по оплате труда</t>
  </si>
  <si>
    <t>Оплата труда,              тыс. руб.</t>
  </si>
  <si>
    <t>Фактическая численность,                    чел.</t>
  </si>
  <si>
    <t>Благоустройство (ГП по обращению с животными без владельцев в Камчатском крае)</t>
  </si>
  <si>
    <t>7</t>
  </si>
  <si>
    <t>Средства массовой информации</t>
  </si>
  <si>
    <t>1200</t>
  </si>
  <si>
    <t>1204</t>
  </si>
  <si>
    <t>МКУ "Ресурсно-информационный центр Вилючинского городского округа"</t>
  </si>
  <si>
    <t>№          п/п</t>
  </si>
  <si>
    <r>
      <t xml:space="preserve">Другие общегосударственные вопросы (МКУ "Городской архив", </t>
    </r>
    <r>
      <rPr>
        <sz val="11"/>
        <color indexed="8"/>
        <rFont val="Times New Roman"/>
        <family val="1"/>
      </rPr>
      <t xml:space="preserve"> МКУ "Учреждение защиты от чрезвычайных ситуаций", МКУ  ЦБ ОМСУ УК ВГО)</t>
    </r>
  </si>
  <si>
    <t>2.3</t>
  </si>
  <si>
    <t>0310</t>
  </si>
  <si>
    <t>Обеспечение противопожарной безопасности</t>
  </si>
  <si>
    <t>на "01" января 2022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</si>
</sst>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_-* #,##0\ _р_._-;\-* #,##0\ _р_._-;_-* &quot;-&quot;??\ _р_._-;_-@_-"/>
    <numFmt numFmtId="174" formatCode="0.0"/>
    <numFmt numFmtId="175" formatCode="#,##0.00_ ;\-#,##0.00\ 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0.00000000"/>
    <numFmt numFmtId="182" formatCode="0.000000000"/>
    <numFmt numFmtId="183" formatCode="_-* #,##0.0_р_._-;\-* #,##0.0_р_._-;_-* &quot;-&quot;??_р_._-;_-@_-"/>
    <numFmt numFmtId="184" formatCode="#,##0.0&quot;р.&quot;"/>
    <numFmt numFmtId="185" formatCode="#,##0.0_р_."/>
    <numFmt numFmtId="186" formatCode="[$-FC19]d\ mmmm\ yyyy\ &quot;г.&quot;"/>
    <numFmt numFmtId="187" formatCode="#,##0&quot;р.&quot;"/>
    <numFmt numFmtId="188" formatCode="#,##0_р_."/>
    <numFmt numFmtId="189" formatCode="#,##0.00&quot;р.&quot;"/>
    <numFmt numFmtId="190" formatCode="#,##0.00_р_."/>
    <numFmt numFmtId="191" formatCode="0000"/>
    <numFmt numFmtId="192" formatCode="#,##0.000"/>
    <numFmt numFmtId="193" formatCode="#,##0.0000"/>
    <numFmt numFmtId="194" formatCode="#,##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6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7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71" fontId="5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2" fontId="5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2" fontId="14" fillId="0" borderId="0" xfId="0" applyNumberFormat="1" applyFont="1" applyFill="1" applyAlignment="1">
      <alignment horizontal="center"/>
    </xf>
    <xf numFmtId="2" fontId="59" fillId="0" borderId="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4" fontId="2" fillId="33" borderId="10" xfId="58" applyNumberFormat="1" applyFont="1" applyFill="1" applyBorder="1" applyAlignment="1">
      <alignment horizontal="center" vertical="center"/>
    </xf>
    <xf numFmtId="2" fontId="2" fillId="33" borderId="10" xfId="58" applyNumberFormat="1" applyFont="1" applyFill="1" applyBorder="1" applyAlignment="1">
      <alignment horizontal="center" vertical="center"/>
    </xf>
    <xf numFmtId="4" fontId="2" fillId="33" borderId="10" xfId="57" applyNumberFormat="1" applyFont="1" applyFill="1" applyBorder="1" applyAlignment="1">
      <alignment horizontal="center" vertical="center"/>
    </xf>
    <xf numFmtId="2" fontId="2" fillId="33" borderId="10" xfId="57" applyNumberFormat="1" applyFont="1" applyFill="1" applyBorder="1" applyAlignment="1">
      <alignment horizontal="center" vertical="center"/>
    </xf>
    <xf numFmtId="4" fontId="2" fillId="33" borderId="10" xfId="57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/>
    </xf>
    <xf numFmtId="4" fontId="1" fillId="33" borderId="10" xfId="57" applyNumberFormat="1" applyFont="1" applyFill="1" applyBorder="1" applyAlignment="1">
      <alignment horizontal="right" vertical="center"/>
    </xf>
    <xf numFmtId="2" fontId="1" fillId="33" borderId="10" xfId="57" applyNumberFormat="1" applyFont="1" applyFill="1" applyBorder="1" applyAlignment="1">
      <alignment horizontal="right" vertical="center"/>
    </xf>
    <xf numFmtId="4" fontId="1" fillId="33" borderId="10" xfId="57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center" vertical="center"/>
    </xf>
    <xf numFmtId="2" fontId="11" fillId="33" borderId="10" xfId="57" applyNumberFormat="1" applyFont="1" applyFill="1" applyBorder="1" applyAlignment="1">
      <alignment horizontal="center" vertical="center"/>
    </xf>
    <xf numFmtId="4" fontId="1" fillId="33" borderId="10" xfId="57" applyNumberFormat="1" applyFont="1" applyFill="1" applyBorder="1" applyAlignment="1">
      <alignment horizontal="center" vertical="center"/>
    </xf>
    <xf numFmtId="43" fontId="10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view="pageBreakPreview" zoomScaleSheetLayoutView="100" zoomScalePageLayoutView="0" workbookViewId="0" topLeftCell="A52">
      <selection activeCell="D93" sqref="D93"/>
    </sheetView>
  </sheetViews>
  <sheetFormatPr defaultColWidth="9.00390625" defaultRowHeight="12.75"/>
  <cols>
    <col min="1" max="1" width="5.875" style="1" customWidth="1"/>
    <col min="2" max="2" width="6.875" style="1" customWidth="1"/>
    <col min="3" max="3" width="52.125" style="3" customWidth="1"/>
    <col min="4" max="4" width="16.125" style="33" customWidth="1"/>
    <col min="5" max="5" width="16.375" style="31" customWidth="1"/>
    <col min="6" max="6" width="15.00390625" style="32" customWidth="1"/>
    <col min="7" max="7" width="11.25390625" style="1" bestFit="1" customWidth="1"/>
    <col min="8" max="8" width="13.125" style="1" customWidth="1"/>
    <col min="9" max="16384" width="9.125" style="1" customWidth="1"/>
  </cols>
  <sheetData>
    <row r="1" spans="2:6" ht="14.25" customHeight="1">
      <c r="B1" s="2"/>
      <c r="D1" s="37"/>
      <c r="E1" s="38"/>
      <c r="F1" s="39"/>
    </row>
    <row r="2" spans="1:6" s="5" customFormat="1" ht="15.75" customHeight="1">
      <c r="A2" s="98" t="s">
        <v>132</v>
      </c>
      <c r="B2" s="98"/>
      <c r="C2" s="98"/>
      <c r="D2" s="98"/>
      <c r="E2" s="98"/>
      <c r="F2" s="98"/>
    </row>
    <row r="3" spans="1:6" s="5" customFormat="1" ht="15.75" customHeight="1">
      <c r="A3" s="99" t="s">
        <v>104</v>
      </c>
      <c r="B3" s="99"/>
      <c r="C3" s="99"/>
      <c r="D3" s="99"/>
      <c r="E3" s="99"/>
      <c r="F3" s="99"/>
    </row>
    <row r="4" spans="1:6" s="5" customFormat="1" ht="15.75" customHeight="1">
      <c r="A4" s="99" t="s">
        <v>47</v>
      </c>
      <c r="B4" s="99"/>
      <c r="C4" s="99"/>
      <c r="D4" s="99"/>
      <c r="E4" s="99"/>
      <c r="F4" s="99"/>
    </row>
    <row r="5" spans="1:6" s="5" customFormat="1" ht="15.75" customHeight="1">
      <c r="A5" s="100" t="s">
        <v>153</v>
      </c>
      <c r="B5" s="100"/>
      <c r="C5" s="100"/>
      <c r="D5" s="100"/>
      <c r="E5" s="100"/>
      <c r="F5" s="100"/>
    </row>
    <row r="6" spans="2:6" s="5" customFormat="1" ht="14.25" customHeight="1">
      <c r="B6" s="6"/>
      <c r="C6" s="7"/>
      <c r="D6" s="40"/>
      <c r="E6" s="30"/>
      <c r="F6" s="41"/>
    </row>
    <row r="7" spans="1:6" s="23" customFormat="1" ht="13.5" customHeight="1">
      <c r="A7" s="102" t="s">
        <v>148</v>
      </c>
      <c r="B7" s="102" t="s">
        <v>1</v>
      </c>
      <c r="C7" s="102" t="s">
        <v>0</v>
      </c>
      <c r="D7" s="102" t="s">
        <v>51</v>
      </c>
      <c r="E7" s="102"/>
      <c r="F7" s="102"/>
    </row>
    <row r="8" spans="1:6" s="23" customFormat="1" ht="24" customHeight="1">
      <c r="A8" s="102"/>
      <c r="B8" s="102"/>
      <c r="C8" s="102"/>
      <c r="D8" s="101" t="s">
        <v>139</v>
      </c>
      <c r="E8" s="101"/>
      <c r="F8" s="102" t="s">
        <v>141</v>
      </c>
    </row>
    <row r="9" spans="1:6" s="23" customFormat="1" ht="31.5" customHeight="1">
      <c r="A9" s="102"/>
      <c r="B9" s="103"/>
      <c r="C9" s="103"/>
      <c r="D9" s="67" t="s">
        <v>140</v>
      </c>
      <c r="E9" s="66" t="s">
        <v>107</v>
      </c>
      <c r="F9" s="102"/>
    </row>
    <row r="10" spans="1:6" ht="14.25" customHeight="1">
      <c r="A10" s="75">
        <v>1</v>
      </c>
      <c r="B10" s="75">
        <v>2</v>
      </c>
      <c r="C10" s="75">
        <v>3</v>
      </c>
      <c r="D10" s="75">
        <v>4</v>
      </c>
      <c r="E10" s="75">
        <v>5</v>
      </c>
      <c r="F10" s="75">
        <v>6</v>
      </c>
    </row>
    <row r="11" spans="1:10" s="19" customFormat="1" ht="25.5" customHeight="1">
      <c r="A11" s="60" t="s">
        <v>6</v>
      </c>
      <c r="B11" s="57" t="s">
        <v>2</v>
      </c>
      <c r="C11" s="68" t="s">
        <v>21</v>
      </c>
      <c r="D11" s="61">
        <f>D12+D14+D16+D18</f>
        <v>154616.15999999997</v>
      </c>
      <c r="E11" s="61">
        <f>E12+E14+E16+E18</f>
        <v>45276.97</v>
      </c>
      <c r="F11" s="61">
        <f>F12+F14+F16+F18</f>
        <v>172.15</v>
      </c>
      <c r="G11" s="34"/>
      <c r="I11" s="35"/>
      <c r="J11" s="35"/>
    </row>
    <row r="12" spans="1:9" s="19" customFormat="1" ht="67.5" customHeight="1">
      <c r="A12" s="36" t="s">
        <v>7</v>
      </c>
      <c r="B12" s="17" t="s">
        <v>3</v>
      </c>
      <c r="C12" s="69" t="s">
        <v>85</v>
      </c>
      <c r="D12" s="76">
        <v>5350.54</v>
      </c>
      <c r="E12" s="77">
        <v>1355.97</v>
      </c>
      <c r="F12" s="78">
        <v>4</v>
      </c>
      <c r="G12" s="35"/>
      <c r="H12" s="35"/>
      <c r="I12" s="35"/>
    </row>
    <row r="13" spans="1:6" s="19" customFormat="1" ht="15" customHeight="1" hidden="1">
      <c r="A13" s="36"/>
      <c r="B13" s="17"/>
      <c r="C13" s="70" t="s">
        <v>53</v>
      </c>
      <c r="D13" s="76">
        <v>15343.6192</v>
      </c>
      <c r="E13" s="77">
        <v>4357.277449999999</v>
      </c>
      <c r="F13" s="78">
        <v>81.75</v>
      </c>
    </row>
    <row r="14" spans="1:6" s="19" customFormat="1" ht="77.25" customHeight="1">
      <c r="A14" s="36" t="s">
        <v>8</v>
      </c>
      <c r="B14" s="17" t="s">
        <v>4</v>
      </c>
      <c r="C14" s="69" t="s">
        <v>124</v>
      </c>
      <c r="D14" s="76">
        <v>77817.48</v>
      </c>
      <c r="E14" s="77">
        <v>23087.16</v>
      </c>
      <c r="F14" s="78">
        <v>83</v>
      </c>
    </row>
    <row r="15" spans="1:6" s="19" customFormat="1" ht="52.5" customHeight="1" hidden="1">
      <c r="A15" s="36"/>
      <c r="B15" s="17"/>
      <c r="C15" s="70" t="s">
        <v>52</v>
      </c>
      <c r="D15" s="76">
        <v>46784.54</v>
      </c>
      <c r="E15" s="77">
        <v>6866.37</v>
      </c>
      <c r="F15" s="78">
        <v>64</v>
      </c>
    </row>
    <row r="16" spans="1:6" s="19" customFormat="1" ht="67.5" customHeight="1">
      <c r="A16" s="36" t="s">
        <v>24</v>
      </c>
      <c r="B16" s="17" t="s">
        <v>43</v>
      </c>
      <c r="C16" s="69" t="s">
        <v>93</v>
      </c>
      <c r="D16" s="79">
        <v>4611</v>
      </c>
      <c r="E16" s="79">
        <v>1190.36</v>
      </c>
      <c r="F16" s="80">
        <v>3</v>
      </c>
    </row>
    <row r="17" spans="1:6" s="19" customFormat="1" ht="15" customHeight="1" hidden="1">
      <c r="A17" s="36"/>
      <c r="B17" s="17"/>
      <c r="C17" s="70" t="s">
        <v>54</v>
      </c>
      <c r="D17" s="81">
        <v>156.78</v>
      </c>
      <c r="E17" s="81">
        <v>41.08</v>
      </c>
      <c r="F17" s="82">
        <v>1</v>
      </c>
    </row>
    <row r="18" spans="1:6" s="29" customFormat="1" ht="27" customHeight="1">
      <c r="A18" s="36" t="s">
        <v>42</v>
      </c>
      <c r="B18" s="28" t="s">
        <v>89</v>
      </c>
      <c r="C18" s="69" t="s">
        <v>137</v>
      </c>
      <c r="D18" s="83">
        <v>66837.14</v>
      </c>
      <c r="E18" s="83">
        <v>19643.48</v>
      </c>
      <c r="F18" s="83">
        <v>82.15</v>
      </c>
    </row>
    <row r="19" spans="1:6" s="19" customFormat="1" ht="56.25" customHeight="1">
      <c r="A19" s="36" t="s">
        <v>133</v>
      </c>
      <c r="B19" s="17" t="s">
        <v>89</v>
      </c>
      <c r="C19" s="69" t="s">
        <v>149</v>
      </c>
      <c r="D19" s="84">
        <f>3476+9512+20307.15</f>
        <v>33295.15</v>
      </c>
      <c r="E19" s="85">
        <f>1035.92+2824.14+5926.25</f>
        <v>9786.31</v>
      </c>
      <c r="F19" s="86">
        <f>3+15.5+23</f>
        <v>41.5</v>
      </c>
    </row>
    <row r="20" spans="1:6" s="19" customFormat="1" ht="45" customHeight="1" hidden="1">
      <c r="A20" s="36" t="s">
        <v>134</v>
      </c>
      <c r="B20" s="17"/>
      <c r="C20" s="69" t="s">
        <v>99</v>
      </c>
      <c r="D20" s="84">
        <v>1457.42</v>
      </c>
      <c r="E20" s="85">
        <v>430.08</v>
      </c>
      <c r="F20" s="86">
        <v>7</v>
      </c>
    </row>
    <row r="21" spans="1:6" s="19" customFormat="1" ht="45" customHeight="1" hidden="1">
      <c r="A21" s="36" t="s">
        <v>135</v>
      </c>
      <c r="B21" s="17"/>
      <c r="C21" s="69" t="s">
        <v>55</v>
      </c>
      <c r="D21" s="84">
        <v>5891.69</v>
      </c>
      <c r="E21" s="85">
        <v>1678.71</v>
      </c>
      <c r="F21" s="86">
        <v>24</v>
      </c>
    </row>
    <row r="22" spans="1:6" s="19" customFormat="1" ht="18.75" customHeight="1" hidden="1">
      <c r="A22" s="36" t="s">
        <v>136</v>
      </c>
      <c r="B22" s="16" t="s">
        <v>28</v>
      </c>
      <c r="C22" s="68" t="s">
        <v>29</v>
      </c>
      <c r="D22" s="87">
        <v>0</v>
      </c>
      <c r="E22" s="87">
        <v>0</v>
      </c>
      <c r="F22" s="88">
        <v>0</v>
      </c>
    </row>
    <row r="23" spans="1:6" s="19" customFormat="1" ht="62.25" customHeight="1">
      <c r="A23" s="36" t="s">
        <v>134</v>
      </c>
      <c r="B23" s="17" t="s">
        <v>89</v>
      </c>
      <c r="C23" s="69" t="s">
        <v>138</v>
      </c>
      <c r="D23" s="84">
        <f>21502.84+12039.15</f>
        <v>33541.99</v>
      </c>
      <c r="E23" s="85">
        <f>6326.89+3530.28</f>
        <v>9857.17</v>
      </c>
      <c r="F23" s="86">
        <f>26.75+13.9</f>
        <v>40.65</v>
      </c>
    </row>
    <row r="24" spans="1:6" s="20" customFormat="1" ht="36" customHeight="1">
      <c r="A24" s="60" t="s">
        <v>9</v>
      </c>
      <c r="B24" s="57" t="s">
        <v>5</v>
      </c>
      <c r="C24" s="68" t="s">
        <v>22</v>
      </c>
      <c r="D24" s="89">
        <f>D29+D30+D31</f>
        <v>13882.25</v>
      </c>
      <c r="E24" s="89">
        <f>E29+E30+E31</f>
        <v>4165.37</v>
      </c>
      <c r="F24" s="89">
        <f>F29+F30+F31</f>
        <v>18</v>
      </c>
    </row>
    <row r="25" spans="1:6" s="20" customFormat="1" ht="15" customHeight="1" hidden="1">
      <c r="A25" s="60" t="s">
        <v>17</v>
      </c>
      <c r="B25" s="16" t="s">
        <v>26</v>
      </c>
      <c r="C25" s="68" t="s">
        <v>27</v>
      </c>
      <c r="D25" s="90">
        <f>D26</f>
        <v>0</v>
      </c>
      <c r="E25" s="90">
        <f>E26</f>
        <v>0</v>
      </c>
      <c r="F25" s="90">
        <f>F26</f>
        <v>0</v>
      </c>
    </row>
    <row r="26" spans="1:6" s="20" customFormat="1" ht="62.25" customHeight="1" hidden="1">
      <c r="A26" s="36" t="s">
        <v>48</v>
      </c>
      <c r="B26" s="24" t="s">
        <v>49</v>
      </c>
      <c r="C26" s="69" t="s">
        <v>50</v>
      </c>
      <c r="D26" s="91"/>
      <c r="E26" s="91"/>
      <c r="F26" s="92"/>
    </row>
    <row r="27" spans="1:6" s="20" customFormat="1" ht="26.25" customHeight="1" hidden="1">
      <c r="A27" s="60" t="s">
        <v>18</v>
      </c>
      <c r="B27" s="16" t="s">
        <v>30</v>
      </c>
      <c r="C27" s="68" t="s">
        <v>31</v>
      </c>
      <c r="D27" s="89">
        <v>0</v>
      </c>
      <c r="E27" s="89">
        <v>0</v>
      </c>
      <c r="F27" s="93">
        <v>0</v>
      </c>
    </row>
    <row r="28" spans="1:6" s="20" customFormat="1" ht="15.75" customHeight="1" hidden="1">
      <c r="A28" s="60" t="s">
        <v>25</v>
      </c>
      <c r="B28" s="16" t="s">
        <v>32</v>
      </c>
      <c r="C28" s="68" t="s">
        <v>33</v>
      </c>
      <c r="D28" s="89">
        <v>0</v>
      </c>
      <c r="E28" s="89">
        <v>0</v>
      </c>
      <c r="F28" s="93">
        <v>0</v>
      </c>
    </row>
    <row r="29" spans="1:6" s="20" customFormat="1" ht="19.5" customHeight="1">
      <c r="A29" s="36" t="s">
        <v>94</v>
      </c>
      <c r="B29" s="17" t="s">
        <v>115</v>
      </c>
      <c r="C29" s="70" t="s">
        <v>98</v>
      </c>
      <c r="D29" s="79">
        <v>1944.25</v>
      </c>
      <c r="E29" s="79">
        <v>576.66</v>
      </c>
      <c r="F29" s="80">
        <v>2</v>
      </c>
    </row>
    <row r="30" spans="1:6" s="20" customFormat="1" ht="30.75" customHeight="1">
      <c r="A30" s="36" t="s">
        <v>116</v>
      </c>
      <c r="B30" s="17" t="s">
        <v>117</v>
      </c>
      <c r="C30" s="70" t="s">
        <v>118</v>
      </c>
      <c r="D30" s="79">
        <v>5285</v>
      </c>
      <c r="E30" s="79">
        <v>1596.37</v>
      </c>
      <c r="F30" s="80">
        <v>6</v>
      </c>
    </row>
    <row r="31" spans="1:6" s="20" customFormat="1" ht="30.75" customHeight="1">
      <c r="A31" s="36" t="s">
        <v>150</v>
      </c>
      <c r="B31" s="17" t="s">
        <v>151</v>
      </c>
      <c r="C31" s="70" t="s">
        <v>152</v>
      </c>
      <c r="D31" s="79">
        <v>6653</v>
      </c>
      <c r="E31" s="79">
        <v>1992.34</v>
      </c>
      <c r="F31" s="80">
        <v>10</v>
      </c>
    </row>
    <row r="32" spans="1:6" s="20" customFormat="1" ht="15.75" customHeight="1">
      <c r="A32" s="60" t="s">
        <v>10</v>
      </c>
      <c r="B32" s="57" t="s">
        <v>30</v>
      </c>
      <c r="C32" s="68" t="s">
        <v>101</v>
      </c>
      <c r="D32" s="89">
        <f>D33+D34</f>
        <v>16763.93</v>
      </c>
      <c r="E32" s="89">
        <f>E33+E34</f>
        <v>4850.99</v>
      </c>
      <c r="F32" s="89">
        <f>F33+F34</f>
        <v>18.5</v>
      </c>
    </row>
    <row r="33" spans="1:6" s="20" customFormat="1" ht="33.75" customHeight="1">
      <c r="A33" s="36" t="s">
        <v>95</v>
      </c>
      <c r="B33" s="17" t="s">
        <v>120</v>
      </c>
      <c r="C33" s="69" t="s">
        <v>142</v>
      </c>
      <c r="D33" s="79">
        <v>143.91</v>
      </c>
      <c r="E33" s="79">
        <v>43.46</v>
      </c>
      <c r="F33" s="79">
        <v>0.5</v>
      </c>
    </row>
    <row r="34" spans="1:6" s="20" customFormat="1" ht="33" customHeight="1">
      <c r="A34" s="36" t="s">
        <v>119</v>
      </c>
      <c r="B34" s="17" t="s">
        <v>102</v>
      </c>
      <c r="C34" s="69" t="s">
        <v>108</v>
      </c>
      <c r="D34" s="79">
        <v>16620.02</v>
      </c>
      <c r="E34" s="79">
        <v>4807.53</v>
      </c>
      <c r="F34" s="80">
        <v>18</v>
      </c>
    </row>
    <row r="35" spans="1:6" s="19" customFormat="1" ht="18" customHeight="1">
      <c r="A35" s="60" t="s">
        <v>17</v>
      </c>
      <c r="B35" s="16" t="s">
        <v>11</v>
      </c>
      <c r="C35" s="68" t="s">
        <v>23</v>
      </c>
      <c r="D35" s="89">
        <f>D36+D42+D47+D58</f>
        <v>703870.66</v>
      </c>
      <c r="E35" s="89">
        <f>E36+E42+E47+E58</f>
        <v>206943.55000000002</v>
      </c>
      <c r="F35" s="89">
        <f>F36+F42+F47+F58</f>
        <v>884.38</v>
      </c>
    </row>
    <row r="36" spans="1:6" s="8" customFormat="1" ht="82.5" customHeight="1">
      <c r="A36" s="36" t="s">
        <v>48</v>
      </c>
      <c r="B36" s="17" t="s">
        <v>12</v>
      </c>
      <c r="C36" s="69" t="s">
        <v>105</v>
      </c>
      <c r="D36" s="77">
        <v>310518.07</v>
      </c>
      <c r="E36" s="77">
        <v>92278.88</v>
      </c>
      <c r="F36" s="77">
        <v>436.79</v>
      </c>
    </row>
    <row r="37" spans="1:6" s="8" customFormat="1" ht="15" customHeight="1" hidden="1">
      <c r="A37" s="36"/>
      <c r="B37" s="17"/>
      <c r="C37" s="70" t="s">
        <v>61</v>
      </c>
      <c r="D37" s="77">
        <v>7133</v>
      </c>
      <c r="E37" s="77">
        <v>1780.76</v>
      </c>
      <c r="F37" s="82">
        <v>37</v>
      </c>
    </row>
    <row r="38" spans="1:6" s="8" customFormat="1" ht="15" customHeight="1" hidden="1">
      <c r="A38" s="36"/>
      <c r="B38" s="17"/>
      <c r="C38" s="70" t="s">
        <v>62</v>
      </c>
      <c r="D38" s="77">
        <v>15375</v>
      </c>
      <c r="E38" s="77">
        <v>3687.1</v>
      </c>
      <c r="F38" s="82">
        <v>65</v>
      </c>
    </row>
    <row r="39" spans="1:6" s="8" customFormat="1" ht="15" customHeight="1" hidden="1">
      <c r="A39" s="36"/>
      <c r="B39" s="17"/>
      <c r="C39" s="70" t="s">
        <v>63</v>
      </c>
      <c r="D39" s="77">
        <v>9516</v>
      </c>
      <c r="E39" s="77">
        <v>2329.03</v>
      </c>
      <c r="F39" s="82">
        <v>40</v>
      </c>
    </row>
    <row r="40" spans="1:6" s="8" customFormat="1" ht="15" customHeight="1" hidden="1">
      <c r="A40" s="36"/>
      <c r="B40" s="17"/>
      <c r="C40" s="70" t="s">
        <v>64</v>
      </c>
      <c r="D40" s="77">
        <v>18053.32</v>
      </c>
      <c r="E40" s="77">
        <v>4238.18</v>
      </c>
      <c r="F40" s="82">
        <v>78</v>
      </c>
    </row>
    <row r="41" spans="1:6" s="8" customFormat="1" ht="15" customHeight="1" hidden="1">
      <c r="A41" s="36"/>
      <c r="B41" s="17"/>
      <c r="C41" s="70"/>
      <c r="D41" s="77">
        <v>111.34</v>
      </c>
      <c r="E41" s="77">
        <v>29.17</v>
      </c>
      <c r="F41" s="82">
        <v>2</v>
      </c>
    </row>
    <row r="42" spans="1:6" s="19" customFormat="1" ht="58.5" customHeight="1">
      <c r="A42" s="36" t="s">
        <v>100</v>
      </c>
      <c r="B42" s="17" t="s">
        <v>13</v>
      </c>
      <c r="C42" s="69" t="s">
        <v>114</v>
      </c>
      <c r="D42" s="77">
        <v>271143.76</v>
      </c>
      <c r="E42" s="77">
        <v>78886.63</v>
      </c>
      <c r="F42" s="80">
        <v>279.58</v>
      </c>
    </row>
    <row r="43" spans="1:6" s="19" customFormat="1" ht="27.75" customHeight="1" hidden="1">
      <c r="A43" s="36"/>
      <c r="B43" s="16"/>
      <c r="C43" s="70" t="s">
        <v>65</v>
      </c>
      <c r="D43" s="81">
        <v>30446.16</v>
      </c>
      <c r="E43" s="81">
        <v>6889.02</v>
      </c>
      <c r="F43" s="82">
        <v>92</v>
      </c>
    </row>
    <row r="44" spans="1:6" s="19" customFormat="1" ht="27.75" customHeight="1" hidden="1">
      <c r="A44" s="36"/>
      <c r="B44" s="16"/>
      <c r="C44" s="70" t="s">
        <v>66</v>
      </c>
      <c r="D44" s="81">
        <v>23692.86</v>
      </c>
      <c r="E44" s="81">
        <v>5625.73</v>
      </c>
      <c r="F44" s="82">
        <v>75</v>
      </c>
    </row>
    <row r="45" spans="1:6" s="19" customFormat="1" ht="28.5" customHeight="1" hidden="1">
      <c r="A45" s="36"/>
      <c r="B45" s="16"/>
      <c r="C45" s="70" t="s">
        <v>67</v>
      </c>
      <c r="D45" s="81">
        <v>14591.55</v>
      </c>
      <c r="E45" s="81">
        <v>3753.99</v>
      </c>
      <c r="F45" s="82">
        <v>54</v>
      </c>
    </row>
    <row r="46" spans="1:6" s="19" customFormat="1" ht="29.25" customHeight="1" hidden="1">
      <c r="A46" s="36"/>
      <c r="B46" s="16"/>
      <c r="C46" s="70" t="s">
        <v>68</v>
      </c>
      <c r="D46" s="81">
        <v>33074.06</v>
      </c>
      <c r="E46" s="81">
        <v>7625.67</v>
      </c>
      <c r="F46" s="82">
        <v>96</v>
      </c>
    </row>
    <row r="47" spans="1:6" s="19" customFormat="1" ht="26.25" customHeight="1">
      <c r="A47" s="62" t="s">
        <v>110</v>
      </c>
      <c r="B47" s="17" t="s">
        <v>111</v>
      </c>
      <c r="C47" s="69" t="s">
        <v>20</v>
      </c>
      <c r="D47" s="77">
        <f>D48+D52</f>
        <v>121150.25</v>
      </c>
      <c r="E47" s="77">
        <f>E48+E52</f>
        <v>35460</v>
      </c>
      <c r="F47" s="77">
        <f>F48+F52</f>
        <v>168.01</v>
      </c>
    </row>
    <row r="48" spans="1:6" s="19" customFormat="1" ht="84.75" customHeight="1">
      <c r="A48" s="62" t="s">
        <v>112</v>
      </c>
      <c r="B48" s="24" t="s">
        <v>111</v>
      </c>
      <c r="C48" s="69" t="s">
        <v>106</v>
      </c>
      <c r="D48" s="77">
        <v>55624.33</v>
      </c>
      <c r="E48" s="77">
        <v>16344.23</v>
      </c>
      <c r="F48" s="80">
        <v>92.09</v>
      </c>
    </row>
    <row r="49" spans="1:6" s="19" customFormat="1" ht="26.25" customHeight="1" hidden="1">
      <c r="A49" s="62" t="s">
        <v>34</v>
      </c>
      <c r="B49" s="16"/>
      <c r="C49" s="70" t="s">
        <v>69</v>
      </c>
      <c r="D49" s="77">
        <f>59796.08+33185.52</f>
        <v>92981.6</v>
      </c>
      <c r="E49" s="77">
        <f>15871.57+8819.24</f>
        <v>24690.809999999998</v>
      </c>
      <c r="F49" s="80">
        <f>159+70.5</f>
        <v>229.5</v>
      </c>
    </row>
    <row r="50" spans="1:6" s="19" customFormat="1" ht="26.25" customHeight="1" hidden="1">
      <c r="A50" s="62" t="s">
        <v>34</v>
      </c>
      <c r="B50" s="16"/>
      <c r="C50" s="70" t="s">
        <v>70</v>
      </c>
      <c r="D50" s="77">
        <f>59796.08+33185.52</f>
        <v>92981.6</v>
      </c>
      <c r="E50" s="77">
        <f>15871.57+8819.24</f>
        <v>24690.809999999998</v>
      </c>
      <c r="F50" s="80">
        <f>159+70.5</f>
        <v>229.5</v>
      </c>
    </row>
    <row r="51" spans="1:6" s="19" customFormat="1" ht="26.25" customHeight="1" hidden="1">
      <c r="A51" s="62" t="s">
        <v>34</v>
      </c>
      <c r="B51" s="16"/>
      <c r="C51" s="70" t="s">
        <v>71</v>
      </c>
      <c r="D51" s="77">
        <f>59796.08+33185.52</f>
        <v>92981.6</v>
      </c>
      <c r="E51" s="77">
        <f>15871.57+8819.24</f>
        <v>24690.809999999998</v>
      </c>
      <c r="F51" s="80">
        <f>159+70.5</f>
        <v>229.5</v>
      </c>
    </row>
    <row r="52" spans="1:6" s="19" customFormat="1" ht="67.5" customHeight="1">
      <c r="A52" s="62" t="s">
        <v>113</v>
      </c>
      <c r="B52" s="24" t="s">
        <v>111</v>
      </c>
      <c r="C52" s="69" t="s">
        <v>126</v>
      </c>
      <c r="D52" s="77">
        <v>65525.92</v>
      </c>
      <c r="E52" s="77">
        <v>19115.77</v>
      </c>
      <c r="F52" s="80">
        <v>75.92</v>
      </c>
    </row>
    <row r="53" spans="1:6" s="19" customFormat="1" ht="26.25" customHeight="1" hidden="1">
      <c r="A53" s="62" t="s">
        <v>113</v>
      </c>
      <c r="B53" s="16"/>
      <c r="C53" s="70" t="s">
        <v>72</v>
      </c>
      <c r="D53" s="77">
        <f>59796.08+33349.41</f>
        <v>93145.49</v>
      </c>
      <c r="E53" s="77">
        <f>15871.57+9404.63</f>
        <v>25276.199999999997</v>
      </c>
      <c r="F53" s="78">
        <f>233.35+108.9</f>
        <v>342.25</v>
      </c>
    </row>
    <row r="54" spans="1:6" s="19" customFormat="1" ht="26.25" customHeight="1" hidden="1">
      <c r="A54" s="62" t="s">
        <v>34</v>
      </c>
      <c r="B54" s="16"/>
      <c r="C54" s="70" t="s">
        <v>73</v>
      </c>
      <c r="D54" s="77">
        <f>59796.08+33349.41</f>
        <v>93145.49</v>
      </c>
      <c r="E54" s="77">
        <f>15871.57+9404.63</f>
        <v>25276.199999999997</v>
      </c>
      <c r="F54" s="78">
        <f>233.35+108.9</f>
        <v>342.25</v>
      </c>
    </row>
    <row r="55" spans="1:6" s="19" customFormat="1" ht="26.25" customHeight="1" hidden="1">
      <c r="A55" s="62" t="s">
        <v>34</v>
      </c>
      <c r="B55" s="16"/>
      <c r="C55" s="70" t="s">
        <v>74</v>
      </c>
      <c r="D55" s="77">
        <f>59796.08+33349.41</f>
        <v>93145.49</v>
      </c>
      <c r="E55" s="77">
        <f>15871.57+9404.63</f>
        <v>25276.199999999997</v>
      </c>
      <c r="F55" s="78">
        <f>233.35+108.9</f>
        <v>342.25</v>
      </c>
    </row>
    <row r="56" spans="1:6" s="19" customFormat="1" ht="26.25" customHeight="1" hidden="1">
      <c r="A56" s="62" t="s">
        <v>34</v>
      </c>
      <c r="B56" s="16"/>
      <c r="C56" s="70" t="s">
        <v>75</v>
      </c>
      <c r="D56" s="77">
        <f>59796.08+33349.41</f>
        <v>93145.49</v>
      </c>
      <c r="E56" s="77">
        <f>15871.57+9404.63</f>
        <v>25276.199999999997</v>
      </c>
      <c r="F56" s="78">
        <f>233.35+108.9</f>
        <v>342.25</v>
      </c>
    </row>
    <row r="57" spans="1:6" s="19" customFormat="1" ht="26.25" customHeight="1" hidden="1">
      <c r="A57" s="62" t="s">
        <v>121</v>
      </c>
      <c r="B57" s="16"/>
      <c r="C57" s="70" t="s">
        <v>76</v>
      </c>
      <c r="D57" s="77">
        <f>59796.08+33349.41</f>
        <v>93145.49</v>
      </c>
      <c r="E57" s="77">
        <f>15871.57+9404.63</f>
        <v>25276.199999999997</v>
      </c>
      <c r="F57" s="78">
        <f>233.35+108.9</f>
        <v>342.25</v>
      </c>
    </row>
    <row r="58" spans="1:6" s="19" customFormat="1" ht="24" customHeight="1">
      <c r="A58" s="62" t="s">
        <v>109</v>
      </c>
      <c r="B58" s="17" t="s">
        <v>122</v>
      </c>
      <c r="C58" s="69" t="s">
        <v>123</v>
      </c>
      <c r="D58" s="77">
        <v>1058.58</v>
      </c>
      <c r="E58" s="77">
        <v>318.04</v>
      </c>
      <c r="F58" s="77">
        <v>0</v>
      </c>
    </row>
    <row r="59" spans="1:6" s="19" customFormat="1" ht="24.75" customHeight="1" hidden="1">
      <c r="A59" s="36"/>
      <c r="B59" s="17"/>
      <c r="C59" s="70" t="s">
        <v>57</v>
      </c>
      <c r="D59" s="77">
        <v>4767.61</v>
      </c>
      <c r="E59" s="77">
        <v>1489.56</v>
      </c>
      <c r="F59" s="80">
        <v>17</v>
      </c>
    </row>
    <row r="60" spans="1:6" s="19" customFormat="1" ht="37.5" customHeight="1" hidden="1">
      <c r="A60" s="62"/>
      <c r="B60" s="16"/>
      <c r="C60" s="70" t="s">
        <v>56</v>
      </c>
      <c r="D60" s="77">
        <v>6821.48</v>
      </c>
      <c r="E60" s="77">
        <v>2032.6</v>
      </c>
      <c r="F60" s="80">
        <v>22</v>
      </c>
    </row>
    <row r="61" spans="1:6" s="19" customFormat="1" ht="27" customHeight="1">
      <c r="A61" s="63" t="s">
        <v>18</v>
      </c>
      <c r="B61" s="16" t="s">
        <v>16</v>
      </c>
      <c r="C61" s="68" t="s">
        <v>44</v>
      </c>
      <c r="D61" s="90">
        <f>D62</f>
        <v>168956.87</v>
      </c>
      <c r="E61" s="90">
        <f>E62</f>
        <v>48276.16</v>
      </c>
      <c r="F61" s="90">
        <f>F62</f>
        <v>186</v>
      </c>
    </row>
    <row r="62" spans="1:6" s="19" customFormat="1" ht="47.25" customHeight="1">
      <c r="A62" s="62" t="s">
        <v>97</v>
      </c>
      <c r="B62" s="17" t="s">
        <v>14</v>
      </c>
      <c r="C62" s="69" t="s">
        <v>91</v>
      </c>
      <c r="D62" s="77">
        <v>168956.87</v>
      </c>
      <c r="E62" s="77">
        <v>48276.16</v>
      </c>
      <c r="F62" s="80">
        <v>186</v>
      </c>
    </row>
    <row r="63" spans="1:6" s="19" customFormat="1" ht="15.75" customHeight="1" hidden="1">
      <c r="A63" s="62"/>
      <c r="B63" s="17"/>
      <c r="C63" s="70" t="s">
        <v>78</v>
      </c>
      <c r="D63" s="77">
        <v>1341</v>
      </c>
      <c r="E63" s="77">
        <v>332.86</v>
      </c>
      <c r="F63" s="82">
        <v>6</v>
      </c>
    </row>
    <row r="64" spans="1:6" s="19" customFormat="1" ht="33" customHeight="1" hidden="1">
      <c r="A64" s="62"/>
      <c r="B64" s="17"/>
      <c r="C64" s="70" t="s">
        <v>79</v>
      </c>
      <c r="D64" s="77">
        <v>12722</v>
      </c>
      <c r="E64" s="77">
        <v>3307.92</v>
      </c>
      <c r="F64" s="82">
        <v>67</v>
      </c>
    </row>
    <row r="65" spans="1:6" s="19" customFormat="1" ht="15.75" customHeight="1" hidden="1">
      <c r="A65" s="62"/>
      <c r="B65" s="17"/>
      <c r="C65" s="70" t="s">
        <v>77</v>
      </c>
      <c r="D65" s="77">
        <v>44614</v>
      </c>
      <c r="E65" s="77">
        <v>9820.12</v>
      </c>
      <c r="F65" s="82">
        <v>149</v>
      </c>
    </row>
    <row r="66" spans="1:6" s="19" customFormat="1" ht="67.5" customHeight="1" hidden="1" thickBot="1">
      <c r="A66" s="62" t="s">
        <v>103</v>
      </c>
      <c r="B66" s="17" t="s">
        <v>88</v>
      </c>
      <c r="C66" s="69" t="s">
        <v>92</v>
      </c>
      <c r="D66" s="77"/>
      <c r="E66" s="77"/>
      <c r="F66" s="80"/>
    </row>
    <row r="67" spans="1:6" s="19" customFormat="1" ht="48" customHeight="1" hidden="1">
      <c r="A67" s="62"/>
      <c r="B67" s="17"/>
      <c r="C67" s="70" t="s">
        <v>58</v>
      </c>
      <c r="D67" s="77">
        <v>6397</v>
      </c>
      <c r="E67" s="77">
        <v>1349.65</v>
      </c>
      <c r="F67" s="82">
        <v>15</v>
      </c>
    </row>
    <row r="68" spans="1:6" s="19" customFormat="1" ht="40.5" customHeight="1" hidden="1">
      <c r="A68" s="63" t="s">
        <v>17</v>
      </c>
      <c r="B68" s="16" t="s">
        <v>19</v>
      </c>
      <c r="C68" s="68" t="s">
        <v>81</v>
      </c>
      <c r="D68" s="89">
        <f>D70</f>
        <v>0</v>
      </c>
      <c r="E68" s="89">
        <f>E70</f>
        <v>0</v>
      </c>
      <c r="F68" s="94">
        <f>F70</f>
        <v>0</v>
      </c>
    </row>
    <row r="69" spans="1:6" s="19" customFormat="1" ht="30" customHeight="1" hidden="1">
      <c r="A69" s="63"/>
      <c r="B69" s="16"/>
      <c r="C69" s="70" t="s">
        <v>80</v>
      </c>
      <c r="D69" s="89">
        <f>SUM(D71:D74)</f>
        <v>0</v>
      </c>
      <c r="E69" s="89">
        <f>SUM(E71:E74)</f>
        <v>0</v>
      </c>
      <c r="F69" s="94">
        <f>SUM(F71:F74)</f>
        <v>0</v>
      </c>
    </row>
    <row r="70" spans="1:6" s="19" customFormat="1" ht="54" customHeight="1" hidden="1">
      <c r="A70" s="62" t="s">
        <v>48</v>
      </c>
      <c r="B70" s="25" t="s">
        <v>86</v>
      </c>
      <c r="C70" s="69" t="s">
        <v>90</v>
      </c>
      <c r="D70" s="77"/>
      <c r="E70" s="77"/>
      <c r="F70" s="80"/>
    </row>
    <row r="71" spans="1:6" s="19" customFormat="1" ht="39" customHeight="1" hidden="1">
      <c r="A71" s="62" t="s">
        <v>35</v>
      </c>
      <c r="B71" s="17" t="s">
        <v>15</v>
      </c>
      <c r="C71" s="69" t="s">
        <v>82</v>
      </c>
      <c r="D71" s="77"/>
      <c r="E71" s="77"/>
      <c r="F71" s="92"/>
    </row>
    <row r="72" spans="1:6" s="19" customFormat="1" ht="31.5" customHeight="1" hidden="1">
      <c r="A72" s="62" t="s">
        <v>36</v>
      </c>
      <c r="B72" s="17" t="s">
        <v>45</v>
      </c>
      <c r="C72" s="71" t="s">
        <v>83</v>
      </c>
      <c r="D72" s="77"/>
      <c r="E72" s="77"/>
      <c r="F72" s="92"/>
    </row>
    <row r="73" spans="1:6" s="19" customFormat="1" ht="39.75" customHeight="1" hidden="1">
      <c r="A73" s="36" t="s">
        <v>46</v>
      </c>
      <c r="B73" s="17" t="s">
        <v>37</v>
      </c>
      <c r="C73" s="71" t="s">
        <v>84</v>
      </c>
      <c r="D73" s="81"/>
      <c r="E73" s="81"/>
      <c r="F73" s="92"/>
    </row>
    <row r="74" spans="1:6" s="19" customFormat="1" ht="45" customHeight="1" hidden="1">
      <c r="A74" s="36" t="s">
        <v>96</v>
      </c>
      <c r="B74" s="17"/>
      <c r="C74" s="71" t="s">
        <v>87</v>
      </c>
      <c r="D74" s="81"/>
      <c r="E74" s="81"/>
      <c r="F74" s="82"/>
    </row>
    <row r="75" spans="1:26" s="19" customFormat="1" ht="27" customHeight="1" hidden="1">
      <c r="A75" s="36" t="s">
        <v>38</v>
      </c>
      <c r="B75" s="18" t="s">
        <v>39</v>
      </c>
      <c r="C75" s="71" t="s">
        <v>40</v>
      </c>
      <c r="D75" s="81"/>
      <c r="E75" s="81"/>
      <c r="F75" s="95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s="19" customFormat="1" ht="27" customHeight="1" hidden="1">
      <c r="A76" s="36"/>
      <c r="B76" s="18"/>
      <c r="C76" s="72" t="s">
        <v>59</v>
      </c>
      <c r="D76" s="81"/>
      <c r="E76" s="81"/>
      <c r="F76" s="82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s="19" customFormat="1" ht="27" customHeight="1" hidden="1" thickBot="1">
      <c r="A77" s="36"/>
      <c r="B77" s="18"/>
      <c r="C77" s="72" t="s">
        <v>60</v>
      </c>
      <c r="D77" s="81"/>
      <c r="E77" s="81"/>
      <c r="F77" s="82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s="19" customFormat="1" ht="20.25" customHeight="1">
      <c r="A78" s="60" t="s">
        <v>25</v>
      </c>
      <c r="B78" s="16" t="s">
        <v>128</v>
      </c>
      <c r="C78" s="68" t="s">
        <v>129</v>
      </c>
      <c r="D78" s="90">
        <f>D79+D80</f>
        <v>45889.369999999995</v>
      </c>
      <c r="E78" s="90">
        <f>E79+E80</f>
        <v>13399.39</v>
      </c>
      <c r="F78" s="90">
        <f>F79+F80</f>
        <v>55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s="19" customFormat="1" ht="24" customHeight="1">
      <c r="A79" s="36"/>
      <c r="B79" s="17" t="s">
        <v>125</v>
      </c>
      <c r="C79" s="69" t="s">
        <v>130</v>
      </c>
      <c r="D79" s="77">
        <v>25464.11</v>
      </c>
      <c r="E79" s="77">
        <v>7386.2</v>
      </c>
      <c r="F79" s="80">
        <v>28.17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s="19" customFormat="1" ht="32.25" customHeight="1">
      <c r="A80" s="36"/>
      <c r="B80" s="17" t="s">
        <v>127</v>
      </c>
      <c r="C80" s="69" t="s">
        <v>131</v>
      </c>
      <c r="D80" s="81">
        <v>20425.26</v>
      </c>
      <c r="E80" s="81">
        <v>6013.19</v>
      </c>
      <c r="F80" s="80">
        <v>26.83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s="19" customFormat="1" ht="17.25" customHeight="1">
      <c r="A81" s="36" t="s">
        <v>143</v>
      </c>
      <c r="B81" s="16" t="s">
        <v>145</v>
      </c>
      <c r="C81" s="68" t="s">
        <v>144</v>
      </c>
      <c r="D81" s="96">
        <f>D82</f>
        <v>7563</v>
      </c>
      <c r="E81" s="96">
        <f>E82</f>
        <v>2194</v>
      </c>
      <c r="F81" s="96">
        <f>F82</f>
        <v>8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s="19" customFormat="1" ht="27.75" customHeight="1">
      <c r="A82" s="36"/>
      <c r="B82" s="17" t="s">
        <v>146</v>
      </c>
      <c r="C82" s="69" t="s">
        <v>147</v>
      </c>
      <c r="D82" s="81">
        <v>7563</v>
      </c>
      <c r="E82" s="81">
        <v>2194</v>
      </c>
      <c r="F82" s="80">
        <v>8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8" s="22" customFormat="1" ht="14.25">
      <c r="A83" s="64"/>
      <c r="B83" s="65"/>
      <c r="C83" s="65" t="s">
        <v>41</v>
      </c>
      <c r="D83" s="97">
        <f>D11+D32+D35+D61+D68+D24+D78+D81</f>
        <v>1111542.2400000002</v>
      </c>
      <c r="E83" s="97">
        <f>E11+E32+E35+E61+E68+E24+E78+E81</f>
        <v>325106.43000000005</v>
      </c>
      <c r="F83" s="97">
        <f>F11+F32+F35+F61+F68+F24+F78+F81</f>
        <v>1342.03</v>
      </c>
      <c r="G83" s="26"/>
      <c r="H83" s="26"/>
    </row>
    <row r="84" spans="1:6" s="9" customFormat="1" ht="23.25" customHeight="1">
      <c r="A84" s="58"/>
      <c r="B84" s="58"/>
      <c r="C84" s="58"/>
      <c r="D84" s="59"/>
      <c r="E84" s="59"/>
      <c r="F84" s="59"/>
    </row>
    <row r="85" spans="1:6" s="9" customFormat="1" ht="14.25">
      <c r="A85" s="10"/>
      <c r="B85" s="11"/>
      <c r="C85" s="11"/>
      <c r="D85" s="74"/>
      <c r="E85" s="74"/>
      <c r="F85" s="74"/>
    </row>
    <row r="86" spans="1:6" s="9" customFormat="1" ht="6" customHeight="1">
      <c r="A86" s="10"/>
      <c r="B86" s="11"/>
      <c r="C86" s="11"/>
      <c r="D86" s="42"/>
      <c r="E86" s="42"/>
      <c r="F86" s="43"/>
    </row>
    <row r="87" spans="2:6" s="9" customFormat="1" ht="13.5" customHeight="1">
      <c r="B87" s="12"/>
      <c r="C87" s="11"/>
      <c r="D87" s="44"/>
      <c r="E87" s="44"/>
      <c r="F87" s="73"/>
    </row>
    <row r="88" spans="2:6" s="9" customFormat="1" ht="14.25">
      <c r="B88" s="12"/>
      <c r="C88" s="11"/>
      <c r="D88" s="45"/>
      <c r="E88" s="45"/>
      <c r="F88" s="45"/>
    </row>
    <row r="89" spans="2:6" s="4" customFormat="1" ht="15.75">
      <c r="B89" s="15"/>
      <c r="C89" s="15"/>
      <c r="D89" s="46"/>
      <c r="E89" s="47"/>
      <c r="F89" s="47"/>
    </row>
    <row r="90" spans="2:6" s="4" customFormat="1" ht="8.25" customHeight="1">
      <c r="B90" s="15"/>
      <c r="C90" s="15"/>
      <c r="D90" s="27"/>
      <c r="E90" s="27"/>
      <c r="F90" s="48"/>
    </row>
    <row r="91" spans="2:6" s="4" customFormat="1" ht="15.75">
      <c r="B91" s="15"/>
      <c r="C91" s="15"/>
      <c r="D91" s="27"/>
      <c r="E91" s="27"/>
      <c r="F91" s="48"/>
    </row>
    <row r="92" spans="2:6" s="4" customFormat="1" ht="15.75" customHeight="1">
      <c r="B92" s="15"/>
      <c r="C92" s="15"/>
      <c r="D92" s="27"/>
      <c r="E92" s="49"/>
      <c r="F92" s="48"/>
    </row>
    <row r="93" spans="2:6" s="4" customFormat="1" ht="15.75">
      <c r="B93" s="15"/>
      <c r="C93" s="15"/>
      <c r="D93" s="27"/>
      <c r="E93" s="27"/>
      <c r="F93" s="27"/>
    </row>
    <row r="94" spans="2:6" s="9" customFormat="1" ht="14.25">
      <c r="B94" s="12"/>
      <c r="C94" s="11"/>
      <c r="D94" s="42"/>
      <c r="E94" s="42"/>
      <c r="F94" s="43"/>
    </row>
    <row r="95" spans="2:6" s="9" customFormat="1" ht="14.25">
      <c r="B95" s="12"/>
      <c r="C95" s="11"/>
      <c r="D95" s="45"/>
      <c r="E95" s="45"/>
      <c r="F95" s="45"/>
    </row>
    <row r="96" spans="2:6" s="9" customFormat="1" ht="14.25">
      <c r="B96" s="12"/>
      <c r="C96" s="11"/>
      <c r="D96" s="42"/>
      <c r="E96" s="42"/>
      <c r="F96" s="43"/>
    </row>
    <row r="97" spans="2:6" ht="15.75">
      <c r="B97" s="13"/>
      <c r="C97" s="4"/>
      <c r="D97" s="50"/>
      <c r="E97" s="51"/>
      <c r="F97" s="52"/>
    </row>
    <row r="98" spans="2:6" ht="6" customHeight="1">
      <c r="B98" s="13"/>
      <c r="C98" s="14"/>
      <c r="D98" s="50"/>
      <c r="E98" s="51"/>
      <c r="F98" s="52"/>
    </row>
    <row r="99" spans="2:6" ht="15.75">
      <c r="B99" s="13"/>
      <c r="C99" s="4"/>
      <c r="D99" s="53"/>
      <c r="E99" s="53"/>
      <c r="F99" s="54"/>
    </row>
    <row r="100" ht="15">
      <c r="B100" s="13"/>
    </row>
    <row r="101" spans="2:6" ht="15">
      <c r="B101" s="13"/>
      <c r="D101" s="55"/>
      <c r="E101" s="55"/>
      <c r="F101" s="55"/>
    </row>
    <row r="102" spans="4:6" ht="15">
      <c r="D102" s="56"/>
      <c r="E102" s="56"/>
      <c r="F102" s="56"/>
    </row>
    <row r="105" spans="3:6" ht="12.75">
      <c r="C105" s="1"/>
      <c r="E105" s="33"/>
      <c r="F105" s="56"/>
    </row>
    <row r="106" spans="3:6" ht="12.75">
      <c r="C106" s="1"/>
      <c r="D106" s="56"/>
      <c r="E106" s="56"/>
      <c r="F106" s="56"/>
    </row>
  </sheetData>
  <sheetProtection/>
  <mergeCells count="10">
    <mergeCell ref="A2:F2"/>
    <mergeCell ref="A3:F3"/>
    <mergeCell ref="A4:F4"/>
    <mergeCell ref="A5:F5"/>
    <mergeCell ref="D8:E8"/>
    <mergeCell ref="A7:A9"/>
    <mergeCell ref="D7:F7"/>
    <mergeCell ref="B7:B9"/>
    <mergeCell ref="C7:C9"/>
    <mergeCell ref="F8:F9"/>
  </mergeCells>
  <printOptions/>
  <pageMargins left="0.8661417322834646" right="0" top="0.5118110236220472" bottom="0.3937007874015748" header="0.5118110236220472" footer="0.35433070866141736"/>
  <pageSetup fitToHeight="4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Стафиевская</cp:lastModifiedBy>
  <cp:lastPrinted>2022-03-10T04:31:37Z</cp:lastPrinted>
  <dcterms:created xsi:type="dcterms:W3CDTF">2005-12-01T09:08:25Z</dcterms:created>
  <dcterms:modified xsi:type="dcterms:W3CDTF">2022-03-10T04:33:51Z</dcterms:modified>
  <cp:category/>
  <cp:version/>
  <cp:contentType/>
  <cp:contentStatus/>
</cp:coreProperties>
</file>